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4115" windowHeight="8760"/>
  </bookViews>
  <sheets>
    <sheet name="ModifiedRadiations" sheetId="1" r:id="rId1"/>
  </sheets>
  <calcPr calcId="125725"/>
</workbook>
</file>

<file path=xl/calcChain.xml><?xml version="1.0" encoding="utf-8"?>
<calcChain xmlns="http://schemas.openxmlformats.org/spreadsheetml/2006/main">
  <c r="F7" i="1"/>
  <c r="C21"/>
  <c r="C20"/>
  <c r="B12"/>
  <c r="F8"/>
  <c r="F11"/>
  <c r="B4"/>
  <c r="F9"/>
  <c r="F4"/>
  <c r="F5" s="1"/>
  <c r="F10" s="1"/>
  <c r="B7"/>
  <c r="B6"/>
  <c r="F6"/>
  <c r="B9"/>
  <c r="F13" l="1"/>
</calcChain>
</file>

<file path=xl/sharedStrings.xml><?xml version="1.0" encoding="utf-8"?>
<sst xmlns="http://schemas.openxmlformats.org/spreadsheetml/2006/main" count="39" uniqueCount="39">
  <si>
    <t>L (cm)</t>
  </si>
  <si>
    <t>l (cm)</t>
  </si>
  <si>
    <t>Ksi  (micro m)</t>
  </si>
  <si>
    <t>r (m)</t>
  </si>
  <si>
    <t>rho (kg/m3)</t>
  </si>
  <si>
    <t>eps0</t>
  </si>
  <si>
    <t>nr</t>
  </si>
  <si>
    <t>mu0</t>
  </si>
  <si>
    <t>mur</t>
  </si>
  <si>
    <t>P0 (W)</t>
  </si>
  <si>
    <t>Diam (m)</t>
  </si>
  <si>
    <t>n (nb/m3)</t>
  </si>
  <si>
    <t>c (m/s)</t>
  </si>
  <si>
    <t>f (Hz)</t>
  </si>
  <si>
    <t>mg/mi</t>
  </si>
  <si>
    <t>v (m/s)</t>
  </si>
  <si>
    <t>Sf (m²)</t>
  </si>
  <si>
    <t>Sa (m²)</t>
  </si>
  <si>
    <t>mi0 (kg)</t>
  </si>
  <si>
    <t>lambda (m)</t>
  </si>
  <si>
    <t>lamdamod (m)</t>
  </si>
  <si>
    <t>delta (m)</t>
  </si>
  <si>
    <t>sigma (S/m)</t>
  </si>
  <si>
    <t>Given input data</t>
  </si>
  <si>
    <t>Calculated parameters</t>
  </si>
  <si>
    <t xml:space="preserve">Gravity Control by means of Modified Electromagnetic Radiation </t>
  </si>
  <si>
    <t>skin depth</t>
  </si>
  <si>
    <t>reflective index</t>
  </si>
  <si>
    <t>foil dimensions</t>
  </si>
  <si>
    <t>Al atom diameter</t>
  </si>
  <si>
    <t>Al atom diameter true value</t>
  </si>
  <si>
    <t>Al atom Sa tru value</t>
  </si>
  <si>
    <t>5.delta=Ksi</t>
  </si>
  <si>
    <t>foil thickness</t>
  </si>
  <si>
    <t>distance to emitter</t>
  </si>
  <si>
    <t>light speed</t>
  </si>
  <si>
    <t>emitter frequency</t>
  </si>
  <si>
    <t>emitter power</t>
  </si>
  <si>
    <t>mass change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</si>
</sst>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J21" sqref="J21"/>
    </sheetView>
  </sheetViews>
  <sheetFormatPr baseColWidth="10" defaultRowHeight="15"/>
  <cols>
    <col min="1" max="1" width="16.28515625" customWidth="1"/>
    <col min="2" max="2" width="12" bestFit="1" customWidth="1"/>
    <col min="3" max="3" width="17.85546875" customWidth="1"/>
    <col min="5" max="5" width="15.85546875" customWidth="1"/>
    <col min="6" max="6" width="12" bestFit="1" customWidth="1"/>
  </cols>
  <sheetData>
    <row r="1" spans="1:8">
      <c r="A1" s="5" t="s">
        <v>25</v>
      </c>
      <c r="B1" s="1"/>
      <c r="C1" s="1"/>
      <c r="D1" s="1"/>
      <c r="E1" s="1"/>
      <c r="F1" s="1"/>
      <c r="G1" s="4"/>
    </row>
    <row r="3" spans="1:8">
      <c r="A3" s="1" t="s">
        <v>23</v>
      </c>
      <c r="B3" s="1"/>
      <c r="C3" s="6"/>
      <c r="E3" s="1" t="s">
        <v>24</v>
      </c>
      <c r="F3" s="1"/>
    </row>
    <row r="4" spans="1:8">
      <c r="A4" s="2" t="s">
        <v>7</v>
      </c>
      <c r="B4" s="2">
        <f>4*PI()*10^-7</f>
        <v>1.2566370614359173E-6</v>
      </c>
      <c r="C4" s="7"/>
      <c r="E4" s="2" t="s">
        <v>6</v>
      </c>
      <c r="F4" s="2">
        <f>SQRT(B5*B7/(4*PI()*B6*B17))</f>
        <v>29303.879407352852</v>
      </c>
      <c r="G4" t="s">
        <v>27</v>
      </c>
    </row>
    <row r="5" spans="1:8">
      <c r="A5" s="2" t="s">
        <v>8</v>
      </c>
      <c r="B5" s="2">
        <v>1</v>
      </c>
      <c r="C5" s="7"/>
      <c r="E5" s="2" t="s">
        <v>15</v>
      </c>
      <c r="F5" s="2">
        <f>B16/F4</f>
        <v>10230.469960396331</v>
      </c>
    </row>
    <row r="6" spans="1:8">
      <c r="A6" s="2" t="s">
        <v>5</v>
      </c>
      <c r="B6" s="2">
        <f>8.85*10^-12</f>
        <v>8.8499999999999988E-12</v>
      </c>
      <c r="C6" s="7"/>
      <c r="E6" s="2" t="s">
        <v>16</v>
      </c>
      <c r="F6" s="2">
        <f>B10*B11*10^-4</f>
        <v>0.04</v>
      </c>
    </row>
    <row r="7" spans="1:8">
      <c r="A7" s="2" t="s">
        <v>22</v>
      </c>
      <c r="B7" s="2">
        <f>3.82*10^7</f>
        <v>38200000</v>
      </c>
      <c r="C7" s="7"/>
      <c r="E7" s="2" t="s">
        <v>17</v>
      </c>
      <c r="F7" s="2">
        <f>10^-20</f>
        <v>9.9999999999999995E-21</v>
      </c>
    </row>
    <row r="8" spans="1:8">
      <c r="A8" s="2" t="s">
        <v>4</v>
      </c>
      <c r="B8" s="2">
        <v>2700</v>
      </c>
      <c r="C8" s="7"/>
      <c r="E8" s="2" t="s">
        <v>18</v>
      </c>
      <c r="F8" s="2">
        <f>B14*10^-6*F6*B8</f>
        <v>2.16E-3</v>
      </c>
    </row>
    <row r="9" spans="1:8">
      <c r="A9" s="2" t="s">
        <v>11</v>
      </c>
      <c r="B9" s="2">
        <f>6.02*10^28</f>
        <v>6.0199999999999991E+28</v>
      </c>
      <c r="C9" s="7"/>
      <c r="E9" s="2" t="s">
        <v>19</v>
      </c>
      <c r="F9" s="2">
        <f>B16/B17</f>
        <v>0.74948114499999996</v>
      </c>
    </row>
    <row r="10" spans="1:8">
      <c r="A10" s="2" t="s">
        <v>0</v>
      </c>
      <c r="B10" s="2">
        <v>20</v>
      </c>
      <c r="C10" s="8" t="s">
        <v>28</v>
      </c>
      <c r="E10" s="2" t="s">
        <v>20</v>
      </c>
      <c r="F10" s="2">
        <f>F5/B17</f>
        <v>2.5576174900990826E-5</v>
      </c>
    </row>
    <row r="11" spans="1:8">
      <c r="A11" s="2" t="s">
        <v>1</v>
      </c>
      <c r="B11" s="2">
        <v>20</v>
      </c>
      <c r="C11" s="8"/>
      <c r="E11" s="2" t="s">
        <v>21</v>
      </c>
      <c r="F11" s="2">
        <f>1/SQRT(PI()*B4*B5*B7*B17)</f>
        <v>4.0715376443856571E-6</v>
      </c>
      <c r="G11" t="s">
        <v>26</v>
      </c>
      <c r="H11" t="s">
        <v>32</v>
      </c>
    </row>
    <row r="12" spans="1:8">
      <c r="A12" s="2" t="s">
        <v>10</v>
      </c>
      <c r="B12" s="2">
        <f>10^-10</f>
        <v>1E-10</v>
      </c>
      <c r="C12" s="7" t="s">
        <v>29</v>
      </c>
    </row>
    <row r="13" spans="1:8">
      <c r="A13" s="2" t="s">
        <v>9</v>
      </c>
      <c r="B13" s="2">
        <v>5</v>
      </c>
      <c r="C13" s="7" t="s">
        <v>37</v>
      </c>
      <c r="E13" s="3" t="s">
        <v>14</v>
      </c>
      <c r="F13" s="3">
        <f>1-2*(SQRT(1+((B9^3*F6^2*F7^2*C20^2*B13*B14*10^-6)/(4*PI()*B15^2*F8*B16*B17^2*F10))^2)-1)</f>
        <v>-1307.3281809508228</v>
      </c>
      <c r="G13" t="s">
        <v>38</v>
      </c>
    </row>
    <row r="14" spans="1:8">
      <c r="A14" s="2" t="s">
        <v>2</v>
      </c>
      <c r="B14" s="2">
        <v>20</v>
      </c>
      <c r="C14" s="7" t="s">
        <v>33</v>
      </c>
    </row>
    <row r="15" spans="1:8">
      <c r="A15" s="2" t="s">
        <v>3</v>
      </c>
      <c r="B15" s="2">
        <v>0.1</v>
      </c>
      <c r="C15" s="7" t="s">
        <v>34</v>
      </c>
    </row>
    <row r="16" spans="1:8">
      <c r="A16" s="2" t="s">
        <v>12</v>
      </c>
      <c r="B16" s="2">
        <v>299792458</v>
      </c>
      <c r="C16" s="9" t="s">
        <v>35</v>
      </c>
    </row>
    <row r="17" spans="1:3">
      <c r="A17" s="2" t="s">
        <v>13</v>
      </c>
      <c r="B17" s="2">
        <v>400000000</v>
      </c>
      <c r="C17" s="9" t="s">
        <v>36</v>
      </c>
    </row>
    <row r="20" spans="1:3">
      <c r="A20" s="2" t="s">
        <v>30</v>
      </c>
      <c r="B20" s="2"/>
      <c r="C20" s="2">
        <f>(2*125*10^-12)</f>
        <v>2.5000000000000002E-10</v>
      </c>
    </row>
    <row r="21" spans="1:3">
      <c r="A21" s="2" t="s">
        <v>31</v>
      </c>
      <c r="B21" s="2"/>
      <c r="C21" s="2">
        <f>(1/4)*PI()*C20^2</f>
        <v>4.9087385212340518E-20</v>
      </c>
    </row>
  </sheetData>
  <mergeCells count="4">
    <mergeCell ref="A3:B3"/>
    <mergeCell ref="E3:F3"/>
    <mergeCell ref="A1:F1"/>
    <mergeCell ref="C10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ModifiedRadiations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2014-10-15T14:49:51Z</dcterms:created>
  <dcterms:modified xsi:type="dcterms:W3CDTF">2014-10-15T17:36:19Z</dcterms:modified>
</cp:coreProperties>
</file>